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7590" tabRatio="922" activeTab="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<sst xmlns="http://schemas.openxmlformats.org/spreadsheetml/2006/main" count="775" uniqueCount="736">
  <si>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</si>
  <si>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</si>
  <si>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</si>
  <si>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</si>
  <si>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</si>
  <si>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</si>
  <si>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</si>
  <si>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</si>
  <si>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</si>
  <si>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</si>
  <si>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</si>
  <si>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</si>
  <si>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</si>
  <si>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</si>
  <si>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</si>
  <si>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</si>
  <si>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</si>
  <si>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</si>
  <si>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</si>
  <si>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</si>
  <si>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</si>
  <si>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</si>
  <si>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</si>
  <si>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</si>
  <si>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</si>
  <si>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</si>
  <si>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</si>
  <si>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</si>
  <si>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</si>
  <si>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</si>
  <si>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</si>
  <si>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</si>
  <si>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</si>
  <si>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</si>
  <si>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</si>
  <si>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</si>
  <si>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</si>
  <si>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</si>
  <si>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</si>
  <si>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</si>
  <si>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</si>
  <si>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</si>
  <si>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</si>
  <si>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</si>
  <si>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</si>
  <si>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</si>
  <si>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</si>
  <si>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</si>
  <si>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</si>
  <si>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</si>
  <si>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</si>
  <si>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</si>
  <si>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</si>
  <si>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</si>
  <si>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</si>
  <si>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</si>
  <si>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</si>
  <si>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</si>
  <si>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</si>
  <si>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</si>
  <si>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</si>
  <si>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</si>
  <si>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</si>
  <si>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</si>
  <si>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</si>
  <si>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</si>
  <si>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</si>
  <si>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</si>
  <si>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</si>
  <si>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</si>
  <si>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</si>
  <si>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</si>
  <si>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</si>
  <si>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</si>
  <si>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</si>
  <si>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</si>
  <si>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</si>
  <si>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</si>
  <si>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</si>
  <si>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</si>
  <si>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</si>
  <si>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</si>
  <si>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</si>
  <si>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</si>
  <si>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</si>
  <si>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</si>
  <si>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</si>
  <si>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</si>
  <si>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</si>
  <si>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</si>
  <si>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</si>
  <si>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</si>
  <si>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</si>
  <si>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</si>
  <si>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</si>
  <si>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</si>
  <si>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</si>
  <si>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</si>
  <si>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</si>
  <si>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</si>
  <si>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</si>
  <si>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</si>
  <si>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</si>
  <si>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</si>
  <si>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</si>
  <si>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</si>
  <si>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</si>
  <si>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</si>
  <si>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</si>
  <si>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</si>
  <si>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</si>
  <si>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</si>
  <si>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</si>
  <si>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</si>
  <si>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</si>
  <si>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</si>
  <si>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</si>
  <si>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</si>
  <si>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</si>
  <si>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</si>
  <si>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</si>
  <si>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</si>
  <si>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</si>
  <si>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</si>
  <si>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</si>
  <si>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</si>
  <si>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</si>
  <si>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</si>
  <si>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</si>
  <si>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</si>
  <si>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</si>
  <si>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</si>
  <si>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</si>
  <si>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</si>
  <si>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</si>
  <si>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</si>
  <si>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</si>
  <si>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</si>
  <si>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</si>
  <si>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</si>
  <si>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</si>
  <si>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</si>
  <si>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</si>
  <si>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</si>
  <si>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</si>
  <si>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</si>
  <si>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</si>
  <si>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</si>
  <si>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</si>
  <si>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</si>
  <si>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</si>
  <si>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</si>
  <si>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</si>
  <si>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</si>
  <si>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</si>
  <si>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</si>
  <si>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</si>
  <si>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</si>
  <si>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</si>
  <si>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</si>
  <si>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</si>
  <si>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</si>
  <si>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</si>
  <si>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</si>
  <si>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</si>
  <si>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</si>
  <si>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</si>
  <si>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</si>
  <si>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</si>
  <si>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</si>
  <si>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</si>
  <si>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</si>
  <si>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</si>
  <si>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</si>
  <si>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</si>
  <si>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</si>
  <si>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</si>
  <si>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</si>
  <si>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</si>
  <si>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</si>
  <si>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</si>
  <si>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</si>
  <si>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</si>
  <si>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</si>
  <si>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</si>
  <si>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</si>
  <si>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</si>
  <si>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</si>
  <si>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</si>
  <si>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</si>
  <si>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</si>
  <si>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</si>
  <si>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</si>
  <si>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</si>
  <si>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</si>
  <si>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</si>
  <si>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</si>
  <si>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</si>
  <si>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</si>
  <si>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</si>
  <si>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</si>
  <si>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</si>
  <si>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</si>
  <si>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</si>
  <si>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</si>
  <si>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</si>
  <si>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</si>
  <si>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</si>
  <si>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</si>
  <si>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</si>
  <si>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</si>
  <si>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</si>
  <si>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</si>
  <si>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</si>
  <si>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</si>
  <si>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</si>
  <si>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</si>
  <si>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</si>
  <si>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</si>
  <si>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</si>
  <si>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</si>
  <si>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</si>
  <si>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</si>
  <si>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</si>
  <si>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</si>
  <si>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</si>
  <si>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</si>
  <si>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</si>
  <si>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</si>
  <si>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</si>
  <si>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</si>
  <si>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</si>
  <si>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</si>
  <si>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</si>
  <si>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</si>
  <si>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</si>
  <si>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</si>
  <si>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</si>
  <si>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</si>
  <si>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</si>
  <si>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</si>
  <si>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</si>
  <si>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</si>
  <si>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</si>
  <si>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</si>
  <si>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</si>
  <si>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</si>
  <si>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</si>
  <si>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</si>
  <si>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</si>
  <si>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</si>
  <si>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</si>
  <si>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</si>
  <si>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</si>
  <si>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</si>
  <si>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</si>
  <si>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</si>
  <si>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</si>
  <si>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</si>
  <si>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</si>
  <si>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</si>
  <si>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</si>
  <si>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</si>
  <si>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</si>
  <si>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</si>
  <si>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</si>
  <si>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</si>
  <si>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</si>
  <si>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</si>
  <si>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</si>
  <si>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</si>
  <si>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</si>
  <si>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</si>
  <si>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</si>
  <si>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</si>
  <si>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</si>
  <si>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</si>
  <si>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</si>
  <si>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</si>
  <si>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</si>
  <si>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</si>
  <si>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</si>
  <si>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</si>
  <si>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</si>
  <si>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</si>
  <si>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</si>
  <si>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</si>
  <si>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</si>
  <si>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</si>
  <si>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</si>
  <si>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</si>
  <si>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</si>
  <si>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</si>
  <si>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</si>
  <si>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</si>
  <si>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</si>
  <si>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</si>
  <si>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</si>
  <si>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</si>
  <si>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</si>
  <si>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</si>
  <si>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</si>
  <si>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</si>
  <si>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</si>
  <si>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</si>
  <si>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</si>
  <si>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</si>
  <si>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</si>
  <si>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</si>
  <si>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</si>
  <si>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</si>
  <si>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</si>
  <si>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</si>
  <si>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</si>
  <si>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</si>
  <si>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</si>
  <si>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</si>
  <si>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</si>
  <si>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</si>
  <si>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</si>
  <si>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</si>
  <si>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</si>
  <si>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</si>
  <si>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</si>
  <si>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</si>
  <si>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</si>
  <si>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</si>
  <si>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</si>
  <si>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</si>
  <si>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</si>
  <si>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</si>
  <si>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</si>
  <si>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</si>
  <si>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</si>
  <si>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</si>
  <si>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</si>
  <si>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</si>
  <si>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</si>
  <si>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</si>
  <si>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</si>
  <si>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</si>
  <si>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</si>
  <si>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</si>
  <si>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</si>
  <si>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</si>
  <si>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</si>
  <si>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</si>
  <si>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</si>
  <si>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</si>
  <si>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</si>
  <si>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</si>
  <si>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</si>
  <si>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</si>
  <si>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</si>
  <si>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</si>
  <si>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</si>
  <si>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</si>
  <si>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</si>
  <si>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</si>
  <si>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</si>
  <si>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</si>
  <si>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</si>
  <si>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</si>
  <si>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</si>
  <si>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</si>
  <si>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</si>
  <si>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</si>
  <si>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</si>
  <si>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</si>
  <si>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</si>
  <si>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</si>
  <si>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</si>
  <si>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</si>
  <si>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</si>
  <si>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</si>
  <si>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</si>
  <si>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</si>
  <si>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</si>
  <si>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</si>
  <si>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</si>
  <si>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</si>
  <si>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</si>
  <si>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</si>
  <si>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</si>
  <si>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</si>
  <si>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</si>
  <si>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</si>
  <si>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</si>
  <si>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</si>
  <si>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</si>
  <si>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</si>
  <si>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</si>
  <si>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</si>
  <si>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</si>
  <si>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</si>
  <si>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</si>
  <si>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</si>
  <si>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</si>
  <si>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</si>
  <si>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</si>
  <si>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</si>
  <si>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</si>
  <si>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</si>
  <si>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</si>
  <si>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</si>
  <si>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</si>
  <si>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</si>
  <si>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</si>
  <si>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</si>
  <si>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</si>
  <si>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</si>
  <si>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</si>
  <si>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</si>
  <si>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</si>
  <si>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</si>
  <si>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</si>
  <si>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</si>
  <si>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</si>
  <si>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</si>
  <si>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</si>
  <si>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</si>
  <si>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</si>
  <si>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</si>
  <si>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</si>
  <si>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</si>
  <si>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</si>
  <si>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</si>
  <si>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</si>
  <si>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</si>
  <si>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</si>
  <si>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</si>
  <si>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</si>
  <si>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</si>
  <si>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</si>
  <si>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</si>
  <si>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</si>
  <si>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</si>
  <si>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</si>
  <si>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</si>
  <si>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</si>
  <si>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</si>
  <si>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</si>
  <si>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</si>
  <si>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</si>
  <si>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</si>
  <si>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</si>
  <si>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</si>
  <si>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</si>
  <si>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</si>
  <si>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</si>
  <si>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</si>
  <si>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</si>
  <si>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</si>
  <si>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</si>
  <si>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</si>
  <si>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</si>
  <si>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</si>
  <si>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</si>
  <si>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</si>
  <si>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</si>
  <si>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</si>
  <si>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</si>
  <si>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</si>
  <si>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</si>
  <si>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</si>
  <si>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</si>
  <si>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</si>
  <si>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</si>
  <si>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</si>
  <si>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</si>
  <si>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</si>
  <si>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</si>
  <si>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</si>
  <si>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</si>
  <si>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</si>
  <si>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</si>
  <si>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</si>
  <si>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</si>
  <si>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</si>
  <si>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</si>
  <si>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</si>
  <si>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</si>
  <si>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</si>
  <si>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</si>
  <si>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</si>
  <si>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</si>
  <si>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</si>
  <si>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</si>
  <si>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</si>
  <si>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</si>
  <si>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</si>
  <si>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</si>
  <si>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</si>
  <si>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</si>
  <si>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</si>
  <si>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</si>
  <si>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</si>
  <si>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</si>
  <si>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</si>
  <si>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</si>
  <si>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</si>
  <si>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</si>
  <si>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</si>
  <si>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</si>
  <si>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</si>
  <si>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</si>
  <si>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</si>
  <si>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</si>
  <si>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</si>
  <si>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</si>
  <si>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</si>
  <si>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</si>
  <si>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</si>
  <si>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</si>
  <si>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</si>
  <si>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</si>
  <si>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</si>
  <si>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</si>
  <si>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</si>
  <si>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</si>
  <si>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</si>
  <si>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</si>
  <si>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</si>
  <si>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</si>
  <si>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</si>
  <si>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</si>
  <si>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</si>
  <si>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</si>
  <si>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</si>
  <si>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</si>
  <si>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</si>
  <si>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</si>
  <si>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</si>
  <si>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</si>
  <si>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</si>
  <si>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</si>
  <si>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</si>
  <si>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</si>
  <si>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</si>
  <si>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</si>
  <si>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</si>
  <si>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</si>
  <si>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</si>
  <si>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</si>
  <si>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</si>
  <si>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</si>
  <si>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</si>
  <si>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</si>
  <si>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</si>
  <si>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</si>
  <si>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</si>
  <si>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</si>
  <si>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</si>
  <si>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</si>
  <si>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</si>
  <si>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</si>
  <si>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</si>
  <si>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</si>
  <si>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</si>
  <si>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</si>
  <si>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</si>
  <si>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</si>
  <si>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</si>
  <si>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</si>
  <si>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</si>
  <si>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</si>
  <si>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</si>
  <si>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</si>
  <si>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</si>
  <si>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</si>
  <si>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</si>
  <si>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</si>
  <si>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</si>
  <si>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</si>
  <si>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</si>
  <si>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</si>
  <si>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</si>
  <si>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</si>
  <si>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</si>
  <si>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</si>
  <si>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</si>
  <si>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</si>
  <si>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</si>
  <si>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</si>
  <si>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</si>
  <si>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</si>
  <si>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</si>
  <si>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</si>
  <si>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</si>
  <si>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</si>
  <si>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</si>
  <si>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</si>
  <si>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</si>
  <si>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</si>
  <si>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</si>
  <si>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</si>
  <si>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</si>
  <si>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</si>
  <si>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</si>
  <si>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</si>
  <si>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</si>
  <si>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</si>
  <si>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</si>
  <si>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</si>
  <si>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</si>
  <si>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</si>
  <si>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</si>
  <si>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</si>
  <si>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</si>
  <si>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</si>
  <si>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</si>
  <si>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</si>
  <si>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</si>
  <si>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</si>
  <si>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</si>
  <si>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</si>
  <si>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</si>
  <si>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</si>
  <si>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</si>
  <si>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</si>
  <si>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</si>
  <si>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</si>
  <si>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</si>
  <si>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</si>
  <si>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</si>
  <si>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</si>
  <si>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</si>
  <si>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</si>
  <si>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</si>
  <si>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</si>
  <si>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</si>
  <si>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</si>
  <si>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</si>
  <si>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</si>
  <si>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</si>
  <si>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</si>
  <si>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</si>
  <si>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</si>
  <si>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</si>
  <si>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</si>
  <si>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</si>
  <si>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</si>
  <si>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</si>
  <si>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</si>
  <si>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</si>
  <si>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</si>
  <si>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</si>
  <si>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</si>
  <si>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</si>
  <si>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</si>
  <si>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</si>
  <si>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</si>
  <si>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</si>
  <si>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</si>
  <si>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</si>
  <si>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</si>
  <si>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</si>
  <si>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</si>
  <si>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</si>
  <si>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</si>
  <si>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</si>
  <si>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</si>
  <si>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</si>
  <si>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</si>
  <si>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</si>
  <si>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</si>
  <si>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</si>
  <si>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</si>
  <si>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</si>
  <si>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</si>
  <si>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</si>
  <si>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</si>
  <si>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</si>
  <si>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</si>
  <si>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</si>
  <si>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</si>
  <si>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</si>
  <si>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</si>
  <si>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</si>
  <si>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</si>
  <si>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</si>
  <si>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</si>
  <si>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</si>
  <si>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</si>
  <si>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</si>
  <si>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</si>
  <si>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</si>
  <si>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</si>
  <si>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</si>
  <si>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</si>
  <si>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</si>
  <si>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</si>
  <si>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</si>
  <si>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</si>
  <si>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</si>
  <si>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</si>
  <si>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</si>
  <si>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</si>
  <si>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</si>
  <si>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</si>
  <si>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</si>
  <si>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</si>
  <si>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</si>
  <si>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</si>
  <si>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</si>
  <si>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</si>
  <si>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</si>
  <si>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</si>
  <si>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</si>
  <si>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</si>
  <si>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</si>
  <si>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</si>
  <si>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</si>
  <si>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</si>
  <si>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</si>
  <si>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</si>
  <si>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</si>
  <si>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</si>
  <si>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</si>
  <si>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</si>
  <si>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</si>
  <si>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</si>
  <si>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</si>
  <si>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</si>
  <si>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</si>
  <si>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</si>
  <si>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</si>
  <si>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</si>
  <si>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</si>
  <si>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</si>
  <si>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</si>
  <si>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</si>
  <si>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>МБУ ДО Кораблинская детско-юношеская спортивная школа МО - Кораблинский муниципальный район Рязанской области</t>
  </si>
  <si>
    <t>директор</t>
  </si>
  <si>
    <t>Дербиков Кирилл Александрович</t>
  </si>
  <si>
    <t>391200 Рязанская область, г.Кораблино, ул.Маяковского, д.30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</si>
</sst>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\(00\)"/>
    <numFmt numFmtId="166" formatCode="[$-F800]dddd\,\ mmmm\ dd\,\ yyyy"/>
    <numFmt numFmtId="167" formatCode="0000000"/>
    <numFmt numFmtId="168" formatCode="[$-FC19]d\ mmmm\ yyyy\ &quot;г.&quot;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10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10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36" borderId="0" xfId="0" applyFill="1" applyAlignment="1">
      <alignment/>
    </xf>
    <xf numFmtId="167" fontId="0" fillId="0" borderId="0" xfId="0" applyNumberFormat="1" applyFont="1" applyAlignment="1" quotePrefix="1">
      <alignment/>
    </xf>
    <xf numFmtId="167" fontId="0" fillId="36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0" fillId="33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horizontal="left" vertical="center"/>
      <protection locked="0"/>
    </xf>
    <xf numFmtId="0" fontId="8" fillId="33" borderId="32" xfId="0" applyFont="1" applyFill="1" applyBorder="1" applyAlignment="1" applyProtection="1">
      <alignment horizontal="left" vertical="center"/>
      <protection locked="0"/>
    </xf>
    <xf numFmtId="0" fontId="8" fillId="33" borderId="18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167" fontId="0" fillId="0" borderId="19" xfId="0" applyNumberFormat="1" applyFont="1" applyBorder="1" applyAlignment="1">
      <alignment horizontal="center" vertical="center"/>
    </xf>
    <xf numFmtId="167" fontId="0" fillId="0" borderId="20" xfId="0" applyNumberFormat="1" applyFont="1" applyBorder="1" applyAlignment="1">
      <alignment horizontal="center" vertical="center"/>
    </xf>
    <xf numFmtId="167" fontId="0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166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X30" sqref="X30:CI30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87" t="s">
        <v>90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9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04" t="s">
        <v>91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6"/>
    </row>
    <row r="16" ht="15" customHeight="1" thickBot="1"/>
    <row r="17" spans="8:80" ht="15" customHeight="1" thickBot="1">
      <c r="H17" s="101" t="s">
        <v>186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4"/>
    </row>
    <row r="18" ht="19.5" customHeight="1" thickBot="1"/>
    <row r="19" spans="11:77" ht="15" customHeight="1">
      <c r="K19" s="107" t="s">
        <v>103</v>
      </c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9"/>
    </row>
    <row r="20" spans="11:77" ht="15" customHeight="1" thickBot="1">
      <c r="K20" s="110" t="s">
        <v>92</v>
      </c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90">
        <v>2018</v>
      </c>
      <c r="AR20" s="90"/>
      <c r="AS20" s="90"/>
      <c r="AT20" s="112" t="s">
        <v>93</v>
      </c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3"/>
    </row>
    <row r="21" ht="19.5" customHeight="1" thickBot="1"/>
    <row r="22" spans="1:84" ht="15.75" customHeight="1" thickBot="1">
      <c r="A22" s="98" t="s">
        <v>94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1" t="s">
        <v>95</v>
      </c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3"/>
      <c r="BP22" s="35"/>
      <c r="BR22" s="120" t="s">
        <v>102</v>
      </c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2"/>
    </row>
    <row r="23" spans="1:87" ht="15" customHeight="1">
      <c r="A23" s="114" t="s">
        <v>158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6"/>
      <c r="AY23" s="117" t="s">
        <v>157</v>
      </c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9"/>
      <c r="BO23" s="97" t="s">
        <v>185</v>
      </c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</row>
    <row r="24" spans="1:87" ht="39.75" customHeight="1">
      <c r="A24" s="91" t="s">
        <v>159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3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</row>
    <row r="25" spans="1:87" ht="15" customHeight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6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</row>
    <row r="26" spans="1:87" ht="15.75" thickBo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6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</row>
    <row r="27" spans="1:84" ht="15" customHeight="1" thickBot="1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01" t="s">
        <v>96</v>
      </c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4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1" t="s">
        <v>97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8" t="s">
        <v>732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9"/>
    </row>
    <row r="30" spans="1:87" ht="15.75" customHeight="1" thickBot="1">
      <c r="A30" s="131" t="s">
        <v>98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48"/>
      <c r="W30" s="148"/>
      <c r="X30" s="136" t="s">
        <v>735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7"/>
    </row>
    <row r="31" spans="1:87" ht="15.75" customHeight="1" thickBot="1">
      <c r="A31" s="117" t="s">
        <v>99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40" t="s">
        <v>100</v>
      </c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2"/>
    </row>
    <row r="32" spans="1:87" ht="12.75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43" t="s">
        <v>101</v>
      </c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144"/>
      <c r="AR32" s="117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9"/>
      <c r="BN32" s="117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9"/>
    </row>
    <row r="33" spans="1:87" ht="12.75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43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144"/>
      <c r="AR33" s="117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9"/>
      <c r="BN33" s="117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9"/>
    </row>
    <row r="34" spans="1:87" ht="12.75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43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144"/>
      <c r="AR34" s="117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9"/>
      <c r="BN34" s="117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9"/>
    </row>
    <row r="35" spans="1:87" ht="12.75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43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144"/>
      <c r="AR35" s="117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9"/>
      <c r="BN35" s="117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9"/>
    </row>
    <row r="36" spans="1:87" ht="12.75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43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144"/>
      <c r="AR36" s="117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9"/>
      <c r="BN36" s="145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7"/>
    </row>
    <row r="37" spans="1:87" ht="13.5" thickBot="1">
      <c r="A37" s="128">
        <v>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30"/>
      <c r="V37" s="128">
        <v>2</v>
      </c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30"/>
      <c r="AR37" s="128">
        <v>3</v>
      </c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30"/>
      <c r="BN37" s="128">
        <v>4</v>
      </c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30"/>
    </row>
    <row r="38" spans="1:87" ht="15" customHeight="1" thickBot="1">
      <c r="A38" s="149">
        <v>609537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1"/>
      <c r="V38" s="133">
        <v>242941160</v>
      </c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5"/>
      <c r="AR38" s="133">
        <v>61212501000</v>
      </c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5"/>
      <c r="BN38" s="133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5"/>
    </row>
  </sheetData>
  <sheetProtection password="E2BC" sheet="1" objects="1" scenarios="1" selectLockedCells="1"/>
  <mergeCells count="35">
    <mergeCell ref="A38:U38"/>
    <mergeCell ref="V37:AQ37"/>
    <mergeCell ref="V38:AQ38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7:AX27"/>
    <mergeCell ref="BS27:CE27"/>
    <mergeCell ref="BN37:CI37"/>
    <mergeCell ref="AR37:BM37"/>
    <mergeCell ref="A31:U36"/>
    <mergeCell ref="A29:W29"/>
    <mergeCell ref="AT20:BY20"/>
    <mergeCell ref="A23:AX23"/>
    <mergeCell ref="AY23:BM23"/>
    <mergeCell ref="BR22:CF22"/>
    <mergeCell ref="H17:CB17"/>
    <mergeCell ref="A26:AX26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</mergeCells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17">
      <selection activeCell="S48" sqref="S48:U4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175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74</v>
      </c>
      <c r="Q19" s="1" t="s">
        <v>75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176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/>
      <c r="Q21" s="66"/>
    </row>
    <row r="22" spans="1:17" ht="25.5">
      <c r="A22" s="3" t="s">
        <v>76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/>
      <c r="Q22" s="66"/>
    </row>
    <row r="23" spans="1:17" ht="15.75">
      <c r="A23" s="3" t="s">
        <v>104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/>
      <c r="Q23" s="66"/>
    </row>
    <row r="24" spans="1:17" ht="25.5">
      <c r="A24" s="7" t="s">
        <v>105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  <c r="Q24" s="66"/>
    </row>
    <row r="25" spans="1:17" ht="15.75">
      <c r="A25" s="7" t="s">
        <v>106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  <c r="Q25" s="66"/>
    </row>
    <row r="26" spans="1:17" ht="15.75">
      <c r="A26" s="7" t="s">
        <v>107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108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109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  <c r="Q28" s="66"/>
    </row>
    <row r="29" spans="1:17" ht="15.75">
      <c r="A29" s="3" t="s">
        <v>110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111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/>
      <c r="Q30" s="66"/>
    </row>
    <row r="31" spans="1:17" ht="15.75">
      <c r="A31" s="3" t="s">
        <v>77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/>
      <c r="Q31" s="66"/>
    </row>
    <row r="32" spans="1:17" ht="15.75">
      <c r="A32" s="3" t="s">
        <v>81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/>
      <c r="Q32" s="66"/>
    </row>
    <row r="33" spans="1:17" ht="15.75">
      <c r="A33" s="3" t="s">
        <v>82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17" ht="15.75">
      <c r="A34" s="3" t="s">
        <v>83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/>
      <c r="Q34" s="66"/>
    </row>
    <row r="35" spans="1:17" ht="15.75">
      <c r="A35" s="3" t="s">
        <v>84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85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/>
      <c r="Q36" s="66"/>
    </row>
    <row r="37" spans="1:17" ht="15.75">
      <c r="A37" s="3" t="s">
        <v>86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/>
      <c r="Q37" s="66"/>
    </row>
    <row r="38" spans="1:17" ht="15.75">
      <c r="A38" s="3" t="s">
        <v>78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79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/>
      <c r="Q39" s="66"/>
    </row>
    <row r="40" spans="1:17" ht="15.75">
      <c r="A40" s="3" t="s">
        <v>80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15" s="5" customFormat="1" ht="38.25" customHeight="1">
      <c r="A44" s="165" t="s">
        <v>88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89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733</v>
      </c>
      <c r="Q45" s="163"/>
      <c r="S45" s="163" t="s">
        <v>734</v>
      </c>
      <c r="T45" s="163"/>
      <c r="U45" s="163"/>
      <c r="W45" s="33"/>
    </row>
    <row r="46" spans="16:23" s="5" customFormat="1" ht="12.75">
      <c r="P46" s="129" t="s">
        <v>7</v>
      </c>
      <c r="Q46" s="129"/>
      <c r="S46" s="129" t="s">
        <v>87</v>
      </c>
      <c r="T46" s="129"/>
      <c r="U46" s="129"/>
      <c r="W46" s="21" t="s">
        <v>8</v>
      </c>
    </row>
    <row r="47" s="5" customFormat="1" ht="12.75"/>
    <row r="48" spans="15:21" s="5" customFormat="1" ht="15.75">
      <c r="O48" s="32"/>
      <c r="P48" s="163">
        <v>89156001354</v>
      </c>
      <c r="Q48" s="163"/>
      <c r="S48" s="164">
        <v>43480</v>
      </c>
      <c r="T48" s="164"/>
      <c r="U48" s="164"/>
    </row>
    <row r="49" spans="16:21" s="5" customFormat="1" ht="12.75">
      <c r="P49" s="129" t="s">
        <v>9</v>
      </c>
      <c r="Q49" s="129"/>
      <c r="S49" s="162" t="s">
        <v>10</v>
      </c>
      <c r="T49" s="129"/>
      <c r="U49" s="129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117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116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664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656</v>
      </c>
      <c r="P18" s="167" t="s">
        <v>665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666</v>
      </c>
      <c r="Q19" s="10" t="s">
        <v>113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669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676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677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678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679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680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681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682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683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114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115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116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700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656</v>
      </c>
      <c r="P19" s="1" t="s">
        <v>118</v>
      </c>
      <c r="Q19" s="1" t="s">
        <v>119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666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120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700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121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187</v>
      </c>
      <c r="B1" s="69"/>
      <c r="C1" s="69"/>
      <c r="D1" s="68"/>
      <c r="E1" s="69"/>
      <c r="F1" s="69"/>
      <c r="G1" s="69"/>
      <c r="H1" s="69"/>
      <c r="J1" s="70" t="s">
        <v>188</v>
      </c>
      <c r="K1" s="70"/>
      <c r="L1" s="71"/>
      <c r="M1" s="71"/>
      <c r="O1" s="70" t="s">
        <v>189</v>
      </c>
      <c r="P1" s="71"/>
    </row>
    <row r="2" spans="1:16" ht="12.75">
      <c r="A2" s="72" t="s">
        <v>190</v>
      </c>
      <c r="B2" s="72" t="s">
        <v>191</v>
      </c>
      <c r="C2" s="72" t="s">
        <v>192</v>
      </c>
      <c r="D2" s="72" t="s">
        <v>193</v>
      </c>
      <c r="E2" s="72" t="s">
        <v>194</v>
      </c>
      <c r="F2" s="72" t="s">
        <v>195</v>
      </c>
      <c r="G2" s="72" t="s">
        <v>196</v>
      </c>
      <c r="H2" s="72" t="s">
        <v>197</v>
      </c>
      <c r="J2" s="73" t="s">
        <v>198</v>
      </c>
      <c r="K2" s="73" t="s">
        <v>200</v>
      </c>
      <c r="L2" s="73" t="s">
        <v>194</v>
      </c>
      <c r="M2" s="73" t="s">
        <v>201</v>
      </c>
      <c r="O2" s="74" t="s">
        <v>202</v>
      </c>
      <c r="P2" s="74" t="s">
        <v>203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8</v>
      </c>
      <c r="F3" s="75"/>
      <c r="G3" s="75"/>
      <c r="H3" s="76">
        <f>SUM(H4:H11,H12,H14,H105,H112,H114,H123,H411,H438,H441,H450)</f>
        <v>8</v>
      </c>
      <c r="J3" s="5" t="s">
        <v>204</v>
      </c>
      <c r="K3" s="5">
        <v>1</v>
      </c>
      <c r="L3" s="5" t="s">
        <v>205</v>
      </c>
      <c r="M3" s="5" t="s">
        <v>102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206</v>
      </c>
      <c r="H4" s="5">
        <f>IF(LEN(P_1)&lt;&gt;0,0,1)</f>
        <v>0</v>
      </c>
      <c r="J4" s="5" t="s">
        <v>207</v>
      </c>
      <c r="K4" s="5">
        <v>2</v>
      </c>
      <c r="L4" s="5" t="s">
        <v>208</v>
      </c>
      <c r="M4" s="5" t="str">
        <f>IF(P_1=0,"Нет данных",P_1)</f>
        <v>МБУ ДО Кораблинская детско-юношеская спортивная школа МО - Кораблинский муниципальный район Рязанской области</v>
      </c>
      <c r="O4" s="77">
        <f ca="1">TODAY()</f>
        <v>43487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209</v>
      </c>
      <c r="H5" s="5">
        <f>IF(LEN(P_2)&lt;&gt;0,0,1)</f>
        <v>0</v>
      </c>
      <c r="J5" s="5" t="s">
        <v>210</v>
      </c>
      <c r="K5" s="5">
        <v>3</v>
      </c>
      <c r="L5" s="5" t="s">
        <v>211</v>
      </c>
      <c r="M5" s="5" t="str">
        <f>IF(P_2=0,"Нет данных",P_2)</f>
        <v>391200 Рязанская область, г.Кораблино, ул.Маяковского, д.30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212</v>
      </c>
      <c r="H6" s="5">
        <f>IF(LEN(P_3)&lt;&gt;0,0,1)</f>
        <v>0</v>
      </c>
      <c r="J6" s="5" t="s">
        <v>213</v>
      </c>
      <c r="K6" s="5">
        <v>4</v>
      </c>
      <c r="L6" s="5" t="s">
        <v>214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215</v>
      </c>
      <c r="H7" s="5">
        <f>IF(LEN(P_4)&lt;&gt;0,0,1)</f>
        <v>0</v>
      </c>
      <c r="J7" s="5" t="s">
        <v>216</v>
      </c>
      <c r="K7" s="5">
        <v>5</v>
      </c>
      <c r="L7" s="5" t="s">
        <v>217</v>
      </c>
      <c r="M7" s="5">
        <f>IF(P_4=0,"Нет данных",P_4)</f>
        <v>242941160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218</v>
      </c>
      <c r="H8" s="5">
        <f>IF(LEN(R_1)&lt;&gt;0,0,1)</f>
        <v>0</v>
      </c>
      <c r="J8" s="78" t="s">
        <v>219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220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221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222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224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225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226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227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228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229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230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231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232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233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234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235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236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237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238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239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240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241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242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243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244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245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246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247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248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249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250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251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252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253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254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255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256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257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258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259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260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261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262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263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264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265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266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267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268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269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270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271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272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273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274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275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276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277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278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279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280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281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282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283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284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285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286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287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288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289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290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291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292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293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294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295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296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297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299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300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301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302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303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304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305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306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307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308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309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310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311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312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313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314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315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316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317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318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319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320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321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322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323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324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325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326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327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328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8</v>
      </c>
      <c r="F123" s="75"/>
      <c r="G123" s="75"/>
      <c r="H123" s="75">
        <f>SUM(H124:H410)</f>
        <v>8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329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330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331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332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333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334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335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336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337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338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339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340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341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342</v>
      </c>
      <c r="F137" s="85"/>
      <c r="G137" s="85"/>
      <c r="H137" s="85">
        <f>IF('Раздел 6'!AC21=SUM('Раздел 6'!AC22,'Раздел 6'!AC27,'Раздел 6'!AC35,'Раздел 6'!AC36),0,1)</f>
        <v>1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343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344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345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346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347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348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349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350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351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352</v>
      </c>
      <c r="F147" s="85"/>
      <c r="G147" s="85"/>
      <c r="H147" s="85">
        <f>IF('Раздел 6'!AM21=SUM('Раздел 6'!AM22,'Раздел 6'!AM27,'Раздел 6'!AM35,'Раздел 6'!AM36),0,1)</f>
        <v>1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353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354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355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356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357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358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359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360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361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362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364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365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366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367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368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369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370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371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372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373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374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375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376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377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378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379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380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381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382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383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384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385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386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387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388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389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390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391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392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393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394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395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404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405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406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407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408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409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410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411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412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413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414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415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416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417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418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419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420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421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422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423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424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425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426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427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428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429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430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431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432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433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434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435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436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437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438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439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440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441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442</v>
      </c>
      <c r="F228" s="85"/>
      <c r="G228" s="85"/>
      <c r="H228" s="85">
        <f>IF('Раздел 6'!P21=SUM('Раздел 6'!W21:Z21),0,1)</f>
        <v>1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443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444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445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446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447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448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449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450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451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452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453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454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455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456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457</v>
      </c>
      <c r="F243" s="85"/>
      <c r="G243" s="85"/>
      <c r="H243" s="85">
        <f>IF('Раздел 6'!P36=SUM('Раздел 6'!W36:Z36),0,1)</f>
        <v>1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458</v>
      </c>
      <c r="F244" s="85"/>
      <c r="G244" s="85"/>
      <c r="H244" s="85">
        <f>IF('Раздел 6'!P21=SUM('Раздел 6'!AI21:AM21),0,1)</f>
        <v>1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459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460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461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462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463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464</v>
      </c>
      <c r="F250" s="85"/>
      <c r="G250" s="85"/>
      <c r="H250" s="85">
        <f>IF('Раздел 6'!P27=SUM('Раздел 6'!AI27:AM27),0,1)</f>
        <v>1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465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466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467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468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469</v>
      </c>
      <c r="F255" s="85"/>
      <c r="G255" s="85"/>
      <c r="H255" s="85">
        <f>IF('Раздел 6'!P32=SUM('Раздел 6'!AI32:AM32),0,1)</f>
        <v>1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470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471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472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473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474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475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476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477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478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479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480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481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482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483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484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485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486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487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488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489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490</v>
      </c>
      <c r="F276" s="85"/>
      <c r="G276" s="85"/>
      <c r="H276" s="85">
        <f>IF('Раздел 6'!P21&gt;=SUM('Раздел 6'!AC21,'Раздел 6'!AE21,'Раздел 6'!AG21,'Раздел 6'!AH21),0,1)</f>
        <v>1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491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492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493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494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495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496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497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498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501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502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503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504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505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506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507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508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509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510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511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512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513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514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515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516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517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518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519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520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521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522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523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524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525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526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527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528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529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530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531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532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533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534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535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536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537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538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539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540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541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542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543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544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545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546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547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548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549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550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551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552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553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554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555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556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557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558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559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560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561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562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563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564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565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566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567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568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569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570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571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572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573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574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575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576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577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578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579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580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581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582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583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584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585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586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587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588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589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590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591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592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593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594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595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596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597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598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599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600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601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602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603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604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605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606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607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608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609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610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611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612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613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614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615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616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617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618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619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620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621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622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623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624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625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626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627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628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629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630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631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632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633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634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397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396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398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399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199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400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401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402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403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635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636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637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638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639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640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641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642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643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644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645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646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647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648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649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650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651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654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652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653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363</v>
      </c>
      <c r="H454">
        <f>IF('Раздел 8'!P23-'Раздел 8'!P29=SUM('Раздел 9'!Q21,'Раздел 9'!Q40),0,1)</f>
        <v>0</v>
      </c>
    </row>
    <row r="455" ht="12.75">
      <c r="A455" s="78" t="s">
        <v>223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686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687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655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657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658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1</v>
      </c>
    </row>
    <row r="22" spans="1:16" ht="15.75">
      <c r="A22" s="3" t="s">
        <v>112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1</v>
      </c>
    </row>
    <row r="23" spans="1:16" ht="15.75">
      <c r="A23" s="3" t="s">
        <v>659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660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661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662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663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U27" sqref="U27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688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689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664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672</v>
      </c>
      <c r="Q17" s="156"/>
      <c r="R17" s="156" t="s">
        <v>665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666</v>
      </c>
      <c r="Q18" s="156" t="s">
        <v>675</v>
      </c>
      <c r="R18" s="156" t="s">
        <v>666</v>
      </c>
      <c r="S18" s="156" t="s">
        <v>667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674</v>
      </c>
      <c r="T19" s="1" t="s">
        <v>673</v>
      </c>
      <c r="U19" s="1" t="s">
        <v>165</v>
      </c>
      <c r="V19" s="1" t="s">
        <v>668</v>
      </c>
      <c r="W19" s="1" t="s">
        <v>122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669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29</v>
      </c>
      <c r="Q21" s="8">
        <v>25</v>
      </c>
      <c r="R21" s="8">
        <v>467</v>
      </c>
      <c r="S21" s="8"/>
      <c r="T21" s="8">
        <v>295</v>
      </c>
      <c r="U21" s="8"/>
      <c r="V21" s="8"/>
      <c r="W21" s="8"/>
    </row>
    <row r="22" spans="1:23" ht="25.5">
      <c r="A22" s="7" t="s">
        <v>676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677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678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679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680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29</v>
      </c>
      <c r="Q26" s="8">
        <v>25</v>
      </c>
      <c r="R26" s="8">
        <v>467</v>
      </c>
      <c r="S26" s="8"/>
      <c r="T26" s="8">
        <v>295</v>
      </c>
      <c r="U26" s="8"/>
      <c r="V26" s="8"/>
      <c r="W26" s="8"/>
    </row>
    <row r="27" spans="1:23" ht="15.75">
      <c r="A27" s="7" t="s">
        <v>681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682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683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670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671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7</v>
      </c>
      <c r="Q31" s="8">
        <v>7</v>
      </c>
      <c r="R31" s="8">
        <v>172</v>
      </c>
      <c r="S31" s="8"/>
      <c r="T31" s="8">
        <v>172</v>
      </c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161</v>
      </c>
      <c r="O17" s="152"/>
      <c r="P17" s="152"/>
      <c r="Q17" s="152"/>
      <c r="R17" s="152"/>
      <c r="S17" s="152"/>
      <c r="T17" s="152"/>
    </row>
    <row r="18" spans="15:20" ht="12.75">
      <c r="O18" s="157" t="s">
        <v>690</v>
      </c>
      <c r="P18" s="157"/>
      <c r="Q18" s="157"/>
      <c r="R18" s="157"/>
      <c r="S18" s="157"/>
      <c r="T18" s="157"/>
    </row>
    <row r="19" spans="14:20" ht="76.5">
      <c r="N19" s="64"/>
      <c r="O19" s="10" t="s">
        <v>656</v>
      </c>
      <c r="P19" s="10" t="s">
        <v>684</v>
      </c>
      <c r="Q19" s="10" t="s">
        <v>685</v>
      </c>
      <c r="R19" s="10" t="s">
        <v>166</v>
      </c>
      <c r="S19" s="10" t="s">
        <v>180</v>
      </c>
      <c r="T19" s="10" t="s">
        <v>124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666</v>
      </c>
      <c r="O21" s="55">
        <v>1</v>
      </c>
      <c r="P21" s="8"/>
      <c r="Q21" s="8"/>
      <c r="R21" s="8"/>
      <c r="S21" s="8"/>
      <c r="T21" s="8"/>
    </row>
    <row r="22" spans="14:20" ht="15.75">
      <c r="N22" s="64" t="s">
        <v>123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2" sqref="P22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160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699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692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693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694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>
      <c r="A23" s="3" t="s">
        <v>695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25.5">
      <c r="A24" s="7" t="s">
        <v>697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>
      <c r="A25" s="7" t="s">
        <v>698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</row>
    <row r="26" spans="1:16" ht="15.75">
      <c r="A26" s="3" t="s">
        <v>167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>
      <c r="A27" s="3" t="s">
        <v>696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5" sqref="Q25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705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706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700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656</v>
      </c>
      <c r="P18" s="156" t="s">
        <v>701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702</v>
      </c>
      <c r="Q19" s="1" t="s">
        <v>703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168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169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60</v>
      </c>
      <c r="Q22" s="8">
        <v>15</v>
      </c>
    </row>
    <row r="23" spans="1:17" ht="15.75">
      <c r="A23" s="7" t="s">
        <v>170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140</v>
      </c>
      <c r="Q23" s="8">
        <v>69</v>
      </c>
    </row>
    <row r="24" spans="1:17" ht="15.75">
      <c r="A24" s="7" t="s">
        <v>171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141</v>
      </c>
      <c r="Q24" s="8">
        <v>42</v>
      </c>
    </row>
    <row r="25" spans="1:17" ht="15.75">
      <c r="A25" s="7" t="s">
        <v>172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/>
      <c r="Q25" s="8"/>
    </row>
    <row r="26" spans="1:17" ht="15.75">
      <c r="A26" s="7" t="s">
        <v>704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341</v>
      </c>
      <c r="Q26" s="8">
        <v>126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tabSelected="1" zoomScale="60" zoomScaleNormal="60" zoomScalePageLayoutView="0" workbookViewId="0" topLeftCell="A15">
      <selection activeCell="U34" sqref="U34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162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26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700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707</v>
      </c>
      <c r="Q17" s="156" t="s">
        <v>708</v>
      </c>
      <c r="R17" s="159" t="s">
        <v>24</v>
      </c>
      <c r="S17" s="156" t="s">
        <v>184</v>
      </c>
      <c r="T17" s="156" t="s">
        <v>709</v>
      </c>
      <c r="U17" s="156"/>
      <c r="V17" s="156"/>
      <c r="W17" s="156"/>
      <c r="X17" s="156"/>
      <c r="Y17" s="156"/>
      <c r="Z17" s="156"/>
      <c r="AA17" s="156" t="s">
        <v>710</v>
      </c>
      <c r="AB17" s="156"/>
      <c r="AC17" s="156" t="s">
        <v>711</v>
      </c>
      <c r="AD17" s="156"/>
      <c r="AE17" s="156"/>
      <c r="AF17" s="156"/>
      <c r="AG17" s="156"/>
      <c r="AH17" s="156"/>
      <c r="AI17" s="156" t="s">
        <v>126</v>
      </c>
      <c r="AJ17" s="156"/>
      <c r="AK17" s="156"/>
      <c r="AL17" s="156"/>
      <c r="AM17" s="156"/>
      <c r="AN17" s="156" t="s">
        <v>125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712</v>
      </c>
      <c r="U18" s="156"/>
      <c r="V18" s="156" t="s">
        <v>713</v>
      </c>
      <c r="W18" s="156" t="s">
        <v>714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715</v>
      </c>
      <c r="U19" s="1" t="s">
        <v>716</v>
      </c>
      <c r="V19" s="156"/>
      <c r="W19" s="1" t="s">
        <v>717</v>
      </c>
      <c r="X19" s="1" t="s">
        <v>718</v>
      </c>
      <c r="Y19" s="1" t="s">
        <v>719</v>
      </c>
      <c r="Z19" s="1" t="s">
        <v>720</v>
      </c>
      <c r="AA19" s="1" t="s">
        <v>702</v>
      </c>
      <c r="AB19" s="1" t="s">
        <v>13</v>
      </c>
      <c r="AC19" s="1" t="s">
        <v>721</v>
      </c>
      <c r="AD19" s="1" t="s">
        <v>11</v>
      </c>
      <c r="AE19" s="1" t="s">
        <v>722</v>
      </c>
      <c r="AF19" s="1" t="s">
        <v>12</v>
      </c>
      <c r="AG19" s="1" t="s">
        <v>723</v>
      </c>
      <c r="AH19" s="1" t="s">
        <v>724</v>
      </c>
      <c r="AI19" s="1" t="s">
        <v>725</v>
      </c>
      <c r="AJ19" s="1" t="s">
        <v>726</v>
      </c>
      <c r="AK19" s="1" t="s">
        <v>727</v>
      </c>
      <c r="AL19" s="1" t="s">
        <v>728</v>
      </c>
      <c r="AM19" s="1" t="s">
        <v>173</v>
      </c>
      <c r="AN19" s="1" t="s">
        <v>25</v>
      </c>
      <c r="AO19" s="1" t="s">
        <v>729</v>
      </c>
      <c r="AP19" s="1" t="s">
        <v>128</v>
      </c>
      <c r="AQ19" s="1" t="s">
        <v>127</v>
      </c>
      <c r="AR19" s="1" t="s">
        <v>174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6</v>
      </c>
      <c r="Q21" s="8">
        <v>0</v>
      </c>
      <c r="R21" s="8">
        <v>6</v>
      </c>
      <c r="S21" s="8">
        <v>2</v>
      </c>
      <c r="T21" s="8"/>
      <c r="U21" s="8">
        <v>6</v>
      </c>
      <c r="V21" s="8">
        <v>2</v>
      </c>
      <c r="W21" s="8">
        <v>1</v>
      </c>
      <c r="X21" s="8">
        <v>3</v>
      </c>
      <c r="Y21" s="8"/>
      <c r="Z21" s="8"/>
      <c r="AA21" s="8">
        <v>12</v>
      </c>
      <c r="AB21" s="8">
        <v>3</v>
      </c>
      <c r="AC21" s="8">
        <v>6</v>
      </c>
      <c r="AD21" s="8">
        <v>3</v>
      </c>
      <c r="AE21" s="8">
        <v>2</v>
      </c>
      <c r="AF21" s="8"/>
      <c r="AG21" s="8"/>
      <c r="AH21" s="8"/>
      <c r="AI21" s="8"/>
      <c r="AJ21" s="8">
        <v>1</v>
      </c>
      <c r="AK21" s="8"/>
      <c r="AL21" s="8"/>
      <c r="AM21" s="8"/>
      <c r="AN21" s="8"/>
      <c r="AO21" s="8">
        <v>1</v>
      </c>
      <c r="AP21" s="8">
        <v>5</v>
      </c>
      <c r="AQ21" s="8"/>
      <c r="AR21" s="8"/>
    </row>
    <row r="22" spans="1:44" ht="30" customHeight="1">
      <c r="A22" s="7" t="s">
        <v>730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>
        <v>0</v>
      </c>
      <c r="R22" s="8">
        <v>2</v>
      </c>
      <c r="S22" s="8"/>
      <c r="T22" s="8"/>
      <c r="U22" s="8">
        <v>2</v>
      </c>
      <c r="V22" s="8">
        <v>2</v>
      </c>
      <c r="W22" s="8">
        <v>1</v>
      </c>
      <c r="X22" s="8">
        <v>1</v>
      </c>
      <c r="Y22" s="8"/>
      <c r="Z22" s="8"/>
      <c r="AA22" s="8"/>
      <c r="AB22" s="8"/>
      <c r="AC22" s="8">
        <v>2</v>
      </c>
      <c r="AD22" s="8">
        <v>2</v>
      </c>
      <c r="AE22" s="8"/>
      <c r="AF22" s="8"/>
      <c r="AG22" s="8"/>
      <c r="AH22" s="8"/>
      <c r="AI22" s="8"/>
      <c r="AJ22" s="8">
        <v>1</v>
      </c>
      <c r="AK22" s="8"/>
      <c r="AL22" s="8"/>
      <c r="AM22" s="8">
        <v>1</v>
      </c>
      <c r="AN22" s="8"/>
      <c r="AO22" s="8">
        <v>1</v>
      </c>
      <c r="AP22" s="8">
        <v>1</v>
      </c>
      <c r="AQ22" s="8"/>
      <c r="AR22" s="8"/>
    </row>
    <row r="23" spans="1:44" ht="30" customHeight="1">
      <c r="A23" s="7" t="s">
        <v>15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/>
      <c r="T23" s="8"/>
      <c r="U23" s="8">
        <v>1</v>
      </c>
      <c r="V23" s="8">
        <v>1</v>
      </c>
      <c r="W23" s="8"/>
      <c r="X23" s="8">
        <v>1</v>
      </c>
      <c r="Y23" s="8"/>
      <c r="Z23" s="8"/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>
        <v>1</v>
      </c>
      <c r="AK23" s="8"/>
      <c r="AL23" s="8"/>
      <c r="AM23" s="8"/>
      <c r="AN23" s="8"/>
      <c r="AO23" s="8">
        <v>1</v>
      </c>
      <c r="AP23" s="8"/>
      <c r="AQ23" s="8"/>
      <c r="AR23" s="8"/>
    </row>
    <row r="24" spans="1:44" ht="19.5" customHeight="1">
      <c r="A24" s="7" t="s">
        <v>16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>
        <v>0</v>
      </c>
      <c r="R24" s="8">
        <v>1</v>
      </c>
      <c r="S24" s="8"/>
      <c r="T24" s="8"/>
      <c r="U24" s="8">
        <v>1</v>
      </c>
      <c r="V24" s="8">
        <v>1</v>
      </c>
      <c r="W24" s="8">
        <v>1</v>
      </c>
      <c r="X24" s="8"/>
      <c r="Y24" s="8"/>
      <c r="Z24" s="8"/>
      <c r="AA24" s="8"/>
      <c r="AB24" s="8"/>
      <c r="AC24" s="8">
        <v>1</v>
      </c>
      <c r="AD24" s="8">
        <v>1</v>
      </c>
      <c r="AE24" s="8"/>
      <c r="AF24" s="8"/>
      <c r="AG24" s="8"/>
      <c r="AH24" s="8"/>
      <c r="AI24" s="8"/>
      <c r="AJ24" s="8"/>
      <c r="AK24" s="8"/>
      <c r="AL24" s="8"/>
      <c r="AM24" s="8">
        <v>1</v>
      </c>
      <c r="AN24" s="8"/>
      <c r="AO24" s="8"/>
      <c r="AP24" s="8">
        <v>1</v>
      </c>
      <c r="AQ24" s="8"/>
      <c r="AR24" s="8"/>
    </row>
    <row r="25" spans="1:44" ht="19.5" customHeight="1">
      <c r="A25" s="7" t="s">
        <v>731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</v>
      </c>
      <c r="Q27" s="8">
        <v>0</v>
      </c>
      <c r="R27" s="8">
        <v>2</v>
      </c>
      <c r="S27" s="8"/>
      <c r="T27" s="8"/>
      <c r="U27" s="8">
        <v>2</v>
      </c>
      <c r="V27" s="8">
        <v>0</v>
      </c>
      <c r="W27" s="8"/>
      <c r="X27" s="8">
        <v>2</v>
      </c>
      <c r="Y27" s="8"/>
      <c r="Z27" s="8"/>
      <c r="AA27" s="8">
        <v>12</v>
      </c>
      <c r="AB27" s="8">
        <v>3</v>
      </c>
      <c r="AC27" s="8">
        <v>2</v>
      </c>
      <c r="AD27" s="8">
        <v>1</v>
      </c>
      <c r="AE27" s="8"/>
      <c r="AF27" s="8"/>
      <c r="AG27" s="8"/>
      <c r="AH27" s="8"/>
      <c r="AI27" s="8"/>
      <c r="AJ27" s="8"/>
      <c r="AK27" s="8"/>
      <c r="AL27" s="8"/>
      <c r="AM27" s="8">
        <v>1</v>
      </c>
      <c r="AN27" s="8"/>
      <c r="AO27" s="8"/>
      <c r="AP27" s="8">
        <v>2</v>
      </c>
      <c r="AQ27" s="8"/>
      <c r="AR27" s="8"/>
    </row>
    <row r="28" spans="1:44" ht="30" customHeight="1">
      <c r="A28" s="24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19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20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1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21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2</v>
      </c>
      <c r="Q32" s="8">
        <v>0</v>
      </c>
      <c r="R32" s="8">
        <v>2</v>
      </c>
      <c r="S32" s="8"/>
      <c r="T32" s="8"/>
      <c r="U32" s="8">
        <v>2</v>
      </c>
      <c r="V32" s="8">
        <v>0</v>
      </c>
      <c r="W32" s="8"/>
      <c r="X32" s="8">
        <v>2</v>
      </c>
      <c r="Y32" s="8"/>
      <c r="Z32" s="8"/>
      <c r="AA32" s="8">
        <v>12</v>
      </c>
      <c r="AB32" s="8">
        <v>3</v>
      </c>
      <c r="AC32" s="8">
        <v>2</v>
      </c>
      <c r="AD32" s="8">
        <v>1</v>
      </c>
      <c r="AE32" s="8"/>
      <c r="AF32" s="8"/>
      <c r="AG32" s="8"/>
      <c r="AH32" s="8"/>
      <c r="AI32" s="8"/>
      <c r="AJ32" s="8"/>
      <c r="AK32" s="8"/>
      <c r="AL32" s="8"/>
      <c r="AM32" s="8">
        <v>1</v>
      </c>
      <c r="AN32" s="8"/>
      <c r="AO32" s="8"/>
      <c r="AP32" s="8">
        <v>2</v>
      </c>
      <c r="AQ32" s="8"/>
      <c r="AR32" s="8"/>
    </row>
    <row r="33" spans="1:44" ht="19.5" customHeight="1">
      <c r="A33" s="25" t="s">
        <v>22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9.5" customHeight="1">
      <c r="A34" s="26" t="s">
        <v>2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9.5" customHeight="1">
      <c r="A35" s="7" t="s">
        <v>23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3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2</v>
      </c>
      <c r="Q36" s="8">
        <v>0</v>
      </c>
      <c r="R36" s="8">
        <v>2</v>
      </c>
      <c r="S36" s="8">
        <v>2</v>
      </c>
      <c r="T36" s="8"/>
      <c r="U36" s="8">
        <v>2</v>
      </c>
      <c r="V36" s="8">
        <v>0</v>
      </c>
      <c r="W36" s="8"/>
      <c r="X36" s="8"/>
      <c r="Y36" s="8"/>
      <c r="Z36" s="8"/>
      <c r="AA36" s="8"/>
      <c r="AB36" s="8"/>
      <c r="AC36" s="8"/>
      <c r="AD36" s="8"/>
      <c r="AE36" s="8">
        <v>2</v>
      </c>
      <c r="AF36" s="8"/>
      <c r="AG36" s="8"/>
      <c r="AH36" s="8"/>
      <c r="AI36" s="8"/>
      <c r="AJ36" s="8"/>
      <c r="AK36" s="8"/>
      <c r="AL36" s="8"/>
      <c r="AM36" s="8">
        <v>2</v>
      </c>
      <c r="AN36" s="8"/>
      <c r="AO36" s="8"/>
      <c r="AP36" s="8">
        <v>2</v>
      </c>
      <c r="AQ36" s="8"/>
      <c r="AR36" s="8"/>
    </row>
    <row r="37" spans="1:43" ht="60" customHeight="1">
      <c r="A37" s="17" t="s">
        <v>27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4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5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6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181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182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74">
      <selection activeCell="P86" sqref="P86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183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130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700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29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30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500</v>
      </c>
    </row>
    <row r="23" spans="1:16" ht="15.75">
      <c r="A23" s="7" t="s">
        <v>131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/>
    </row>
    <row r="24" spans="1:16" ht="15.75">
      <c r="A24" s="7" t="s">
        <v>31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/>
    </row>
    <row r="25" spans="1:16" ht="15.75">
      <c r="A25" s="7" t="s">
        <v>132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/>
    </row>
    <row r="26" spans="1:16" ht="15.75">
      <c r="A26" s="7" t="s">
        <v>133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/>
    </row>
    <row r="27" spans="1:16" ht="15.75">
      <c r="A27" s="7" t="s">
        <v>32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/>
    </row>
    <row r="28" spans="1:16" ht="15.75">
      <c r="A28" s="7" t="s">
        <v>33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>
      <c r="A29" s="7" t="s">
        <v>34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/>
    </row>
    <row r="30" spans="1:16" ht="15.75">
      <c r="A30" s="7" t="s">
        <v>35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/>
    </row>
    <row r="31" spans="1:16" ht="15.75">
      <c r="A31" s="7" t="s">
        <v>36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/>
    </row>
    <row r="32" spans="1:16" ht="15.75">
      <c r="A32" s="7" t="s">
        <v>134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/>
    </row>
    <row r="33" spans="1:16" ht="15.75">
      <c r="A33" s="7" t="s">
        <v>135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/>
    </row>
    <row r="34" spans="1:16" ht="15.75">
      <c r="A34" s="7" t="s">
        <v>37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/>
    </row>
    <row r="35" spans="1:16" ht="15.75">
      <c r="A35" s="7" t="s">
        <v>38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/>
    </row>
    <row r="36" spans="1:16" ht="15.75">
      <c r="A36" s="7" t="s">
        <v>136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/>
    </row>
    <row r="37" spans="1:16" ht="15.75">
      <c r="A37" s="7" t="s">
        <v>39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/>
    </row>
    <row r="38" spans="1:16" ht="15.75">
      <c r="A38" s="7" t="s">
        <v>40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/>
    </row>
    <row r="39" spans="1:16" ht="15.75">
      <c r="A39" s="7" t="s">
        <v>41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/>
    </row>
    <row r="40" spans="1:16" ht="25.5">
      <c r="A40" s="7" t="s">
        <v>137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/>
    </row>
    <row r="41" spans="1:16" ht="15.75">
      <c r="A41" s="7" t="s">
        <v>138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/>
    </row>
    <row r="42" spans="1:16" ht="25.5">
      <c r="A42" s="7" t="s">
        <v>42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43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/>
    </row>
    <row r="44" spans="1:16" ht="15.75">
      <c r="A44" s="7" t="s">
        <v>44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/>
    </row>
    <row r="45" spans="1:16" ht="15.75">
      <c r="A45" s="7" t="s">
        <v>43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/>
    </row>
    <row r="46" spans="1:16" ht="15.75">
      <c r="A46" s="7" t="s">
        <v>45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/>
    </row>
    <row r="47" spans="1:16" ht="25.5">
      <c r="A47" s="7" t="s">
        <v>46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47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48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/>
    </row>
    <row r="50" spans="1:16" ht="15.75">
      <c r="A50" s="7" t="s">
        <v>139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/>
    </row>
    <row r="51" spans="1:16" ht="25.5">
      <c r="A51" s="7" t="s">
        <v>177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/>
    </row>
    <row r="52" spans="1:16" ht="15.75">
      <c r="A52" s="7" t="s">
        <v>49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/>
    </row>
    <row r="53" spans="1:16" ht="25.5">
      <c r="A53" s="7" t="s">
        <v>140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/>
    </row>
    <row r="54" spans="1:16" ht="25.5">
      <c r="A54" s="7" t="s">
        <v>141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/>
    </row>
    <row r="55" spans="1:16" ht="15.75">
      <c r="A55" s="7" t="s">
        <v>50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/>
    </row>
    <row r="56" spans="1:16" ht="15.75">
      <c r="A56" s="7" t="s">
        <v>142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2</v>
      </c>
    </row>
    <row r="57" spans="1:16" ht="25.5">
      <c r="A57" s="7" t="s">
        <v>51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/>
    </row>
    <row r="58" spans="1:16" ht="15.75">
      <c r="A58" s="7" t="s">
        <v>52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/>
    </row>
    <row r="59" spans="1:16" ht="15.75">
      <c r="A59" s="7" t="s">
        <v>143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/>
    </row>
    <row r="60" spans="1:16" ht="25.5">
      <c r="A60" s="7" t="s">
        <v>144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/>
    </row>
    <row r="61" spans="1:16" ht="15.75">
      <c r="A61" s="7" t="s">
        <v>145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/>
    </row>
    <row r="62" spans="1:16" ht="25.5">
      <c r="A62" s="7" t="s">
        <v>146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/>
    </row>
    <row r="63" spans="1:16" ht="15.75">
      <c r="A63" s="7" t="s">
        <v>53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/>
    </row>
    <row r="64" spans="1:16" ht="25.5">
      <c r="A64" s="7" t="s">
        <v>54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/>
    </row>
    <row r="65" spans="1:16" ht="15.75">
      <c r="A65" s="7" t="s">
        <v>55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/>
    </row>
    <row r="66" spans="1:16" ht="15.75">
      <c r="A66" s="7" t="s">
        <v>56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/>
    </row>
    <row r="67" spans="1:16" ht="25.5">
      <c r="A67" s="7" t="s">
        <v>147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/>
    </row>
    <row r="68" spans="1:16" ht="15.75">
      <c r="A68" s="7" t="s">
        <v>148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/>
    </row>
    <row r="69" spans="1:16" ht="15.75">
      <c r="A69" s="7" t="s">
        <v>149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/>
    </row>
    <row r="70" spans="1:16" ht="15.75">
      <c r="A70" s="7" t="s">
        <v>150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/>
    </row>
    <row r="71" spans="1:16" ht="15.75">
      <c r="A71" s="7" t="s">
        <v>151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/>
    </row>
    <row r="72" spans="1:16" ht="25.5">
      <c r="A72" s="7" t="s">
        <v>152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/>
    </row>
    <row r="73" spans="1:16" ht="15.75">
      <c r="A73" s="7" t="s">
        <v>57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58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153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/>
    </row>
    <row r="76" spans="1:16" ht="15.75">
      <c r="A76" s="7" t="s">
        <v>59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/>
    </row>
    <row r="77" spans="1:16" ht="25.5">
      <c r="A77" s="7" t="s">
        <v>154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/>
    </row>
    <row r="78" spans="1:16" ht="15.75">
      <c r="A78" s="7" t="s">
        <v>60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61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0</v>
      </c>
    </row>
    <row r="80" spans="1:16" ht="15.75">
      <c r="A80" s="7" t="s">
        <v>62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155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3</v>
      </c>
    </row>
    <row r="82" spans="1:16" ht="15.75">
      <c r="A82" s="7" t="s">
        <v>178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63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64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156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179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163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164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65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/>
    </row>
    <row r="22" spans="1:16" ht="15.75">
      <c r="A22" s="7" t="s">
        <v>66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/>
    </row>
    <row r="23" spans="1:16" ht="15.75">
      <c r="A23" s="7" t="s">
        <v>67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/>
    </row>
    <row r="24" spans="1:16" ht="25.5">
      <c r="A24" s="7" t="s">
        <v>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>
      <c r="A25" s="7" t="s">
        <v>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>
      <c r="A29" s="7" t="s">
        <v>129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Спорт</cp:lastModifiedBy>
  <cp:lastPrinted>2019-01-15T13:52:39Z</cp:lastPrinted>
  <dcterms:created xsi:type="dcterms:W3CDTF">2009-09-17T07:17:02Z</dcterms:created>
  <dcterms:modified xsi:type="dcterms:W3CDTF">2019-01-22T07:15:57Z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15.01.001.56.26.359</vt:lpwstr>
  </property>
</Properties>
</file>